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thecolomboplan-my.sharepoint.com/personal/jo_rivas_colombo-plan_org/Documents/1. Proyectos/2. Online Courses/"/>
    </mc:Choice>
  </mc:AlternateContent>
  <xr:revisionPtr revIDLastSave="188" documentId="8_{B0B75A72-8D48-4C2C-90FF-CA75EC0A06DD}" xr6:coauthVersionLast="47" xr6:coauthVersionMax="47" xr10:uidLastSave="{068ADB1A-E2A7-4A89-9FBD-927F532659A0}"/>
  <bookViews>
    <workbookView xWindow="-120" yWindow="-120" windowWidth="20730" windowHeight="11160" tabRatio="652" activeTab="1" xr2:uid="{00000000-000D-0000-FFFF-FFFF00000000}"/>
  </bookViews>
  <sheets>
    <sheet name="Budget" sheetId="7" r:id="rId1"/>
    <sheet name="Description" sheetId="1" r:id="rId2"/>
    <sheet name="Course Coordinator" sheetId="3" r:id="rId3"/>
    <sheet name="Instructor" sheetId="2" r:id="rId4"/>
    <sheet name="Technical Support"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 l="1"/>
  <c r="D10" i="4"/>
  <c r="F10" i="4" s="1"/>
  <c r="D7" i="4"/>
  <c r="F7" i="4" s="1"/>
  <c r="D9" i="4"/>
  <c r="F9" i="4" s="1"/>
  <c r="D8" i="4"/>
  <c r="F8" i="4" s="1"/>
  <c r="D13" i="4"/>
  <c r="F13" i="4" s="1"/>
  <c r="D14" i="4"/>
  <c r="F14" i="4" s="1"/>
  <c r="D5" i="4"/>
  <c r="F5" i="4" s="1"/>
  <c r="D4" i="4"/>
  <c r="F4" i="4" s="1"/>
  <c r="D15" i="3"/>
  <c r="D3" i="3"/>
  <c r="F3" i="3"/>
  <c r="D4" i="3"/>
  <c r="F4" i="3"/>
  <c r="D12" i="3"/>
  <c r="F12" i="3" s="1"/>
  <c r="D5" i="3"/>
  <c r="F5" i="3" s="1"/>
  <c r="G14" i="7"/>
  <c r="G13" i="7"/>
  <c r="G12" i="7"/>
  <c r="D11" i="4"/>
  <c r="F11" i="4" s="1"/>
  <c r="D3" i="4"/>
  <c r="F3" i="4" s="1"/>
  <c r="D10" i="3"/>
  <c r="F10" i="3" s="1"/>
  <c r="D9" i="2"/>
  <c r="F9" i="2" s="1"/>
  <c r="F15" i="3" l="1"/>
  <c r="D8" i="2"/>
  <c r="F8" i="2" s="1"/>
  <c r="D9" i="3"/>
  <c r="F9" i="3" s="1"/>
  <c r="D11" i="2" l="1"/>
  <c r="F11" i="2" s="1"/>
  <c r="D14" i="3"/>
  <c r="D7" i="3"/>
  <c r="F7" i="3" s="1"/>
  <c r="D6" i="2"/>
  <c r="F6" i="2" s="1"/>
  <c r="D4" i="2"/>
  <c r="F4" i="2" s="1"/>
  <c r="D7" i="2"/>
  <c r="F7" i="2" s="1"/>
  <c r="D12" i="2"/>
  <c r="F12" i="2" s="1"/>
  <c r="D13" i="2"/>
  <c r="F13" i="2" s="1"/>
  <c r="D3" i="2"/>
  <c r="D8" i="3"/>
  <c r="F8" i="3" s="1"/>
  <c r="D13" i="3"/>
  <c r="F13" i="3" s="1"/>
  <c r="F14" i="3" l="1"/>
  <c r="F15" i="4"/>
  <c r="F3" i="2"/>
  <c r="F14" i="2" s="1"/>
  <c r="D14" i="2"/>
  <c r="C4" i="1" l="1"/>
  <c r="C2" i="1"/>
  <c r="C3" i="1"/>
  <c r="E10" i="7" l="1"/>
  <c r="G10" i="7" s="1"/>
  <c r="E7" i="7"/>
  <c r="G7" i="7" s="1"/>
  <c r="G8" i="7" s="1"/>
  <c r="E11" i="7"/>
  <c r="G11" i="7" s="1"/>
  <c r="E3" i="1"/>
  <c r="E4" i="1"/>
  <c r="E2" i="1"/>
  <c r="E5" i="1" l="1"/>
  <c r="G15" i="7"/>
  <c r="G16" i="7" s="1"/>
  <c r="G22" i="7" s="1"/>
</calcChain>
</file>

<file path=xl/sharedStrings.xml><?xml version="1.0" encoding="utf-8"?>
<sst xmlns="http://schemas.openxmlformats.org/spreadsheetml/2006/main" count="120" uniqueCount="88">
  <si>
    <t>Total Hours</t>
  </si>
  <si>
    <t>Fee per hour</t>
  </si>
  <si>
    <t>Total Fee</t>
  </si>
  <si>
    <t>Before the start of the course: </t>
  </si>
  <si>
    <t>During the course: </t>
  </si>
  <si>
    <t>During the course</t>
  </si>
  <si>
    <t>At the end of the course</t>
  </si>
  <si>
    <t>Total</t>
  </si>
  <si>
    <t>#days/weeks*</t>
  </si>
  <si>
    <t>Hours (30 students)
day/week</t>
  </si>
  <si>
    <t>Track participants' learning process and co-lead synchronous sessions</t>
  </si>
  <si>
    <t>Total Hours*</t>
  </si>
  <si>
    <t>Estimated Budget</t>
  </si>
  <si>
    <t>Anticipated Expenditure</t>
  </si>
  <si>
    <t>Unit</t>
  </si>
  <si>
    <t>Description</t>
  </si>
  <si>
    <t>Unit Price USD</t>
  </si>
  <si>
    <t>Budgeted Amount USD</t>
  </si>
  <si>
    <t xml:space="preserve">Expenses for Trainers </t>
  </si>
  <si>
    <t>Person/Sesion</t>
  </si>
  <si>
    <t>Sub Total</t>
  </si>
  <si>
    <t>Programme  Expenses</t>
  </si>
  <si>
    <t>Grand total</t>
  </si>
  <si>
    <t xml:space="preserve">Offering course </t>
  </si>
  <si>
    <t>General</t>
  </si>
  <si>
    <t>Admin. Fee</t>
  </si>
  <si>
    <t>Payment Method</t>
  </si>
  <si>
    <t>Honorarium Instructor</t>
  </si>
  <si>
    <t>Creating an Instance of the course</t>
  </si>
  <si>
    <t>Code</t>
  </si>
  <si>
    <t xml:space="preserve">Expenses for Virtual Meetings  </t>
  </si>
  <si>
    <t>Support participants' learning process and conduct synchronous sessions</t>
  </si>
  <si>
    <t>Provide support on technical issues reported by participants throughout the course duration</t>
  </si>
  <si>
    <t>Course Coordinator</t>
  </si>
  <si>
    <t>At the end of the course pilot</t>
  </si>
  <si>
    <t xml:space="preserve">Before the start of the course </t>
  </si>
  <si>
    <t xml:space="preserve">During the course </t>
  </si>
  <si>
    <t>Assist in tracking learner progress throughout the course duration
- Lead, track and respond to discussion forums in a timely manner
- Score and grade course assignments submitted by learners 
- Provide guidance and feedback for homework and assignments in a timely manner
- Notify Course Coordinator about delays in homework/assignment submissions
- Prepare and submit a biweekly Progress Report to the Course Coordinator focusing on content-related issues reported by learners and an analysis of learner progress and performance</t>
  </si>
  <si>
    <t xml:space="preserve">Assist the Course Coordinator with the Training Report </t>
  </si>
  <si>
    <t>Attend weekly Coordination Meetings with the Project Team, Instructor and Technical Support Personnel to:
- check the agenda and make necessary adjustments
- revise technical issues reported by the learners throughout the course pilot duration  
- prepare the PPTs for the synchronous sessions</t>
  </si>
  <si>
    <t>Attend weekly Coordination Meetings with the Project Team, Course Coordinator and Technical Support Personnel to:
- check the agenda and make necessary adjustments
- revise technical issues reported by the learners throughout the course duration  
- prepare the PPts for the synchronous sessions</t>
  </si>
  <si>
    <t xml:space="preserve">Tracking learner progress throughout the course duration
- Contact learners via email for any delays in course progression 
- Compile and submit a biweekly Progress Report to the Project Team </t>
  </si>
  <si>
    <r>
      <rPr>
        <sz val="11"/>
        <color rgb="FF000000"/>
        <rFont val="Calibri"/>
        <family val="2"/>
      </rPr>
      <t>Download all relevant documents from HeK (pre and post-tests results and analysis, assignments results, Overall Evaluation responses and analysis, and photo documentation) and submit to the Course Coordinator for inclusion in the Training Report two weeks upon completion of the course pilot</t>
    </r>
    <r>
      <rPr>
        <sz val="11"/>
        <color rgb="FF323130"/>
        <rFont val="Calibri"/>
        <family val="2"/>
      </rPr>
      <t>.</t>
    </r>
  </si>
  <si>
    <t>Be in-attendance during the synchronous sessions to address technical issues, if any
- Take screenshots during the synchronous sessions as additional photo documentation
- Meet with the Instructor and Course Coordinator after the synchronous sessions for debrief to review learner issues and resolve problems, if any</t>
  </si>
  <si>
    <t xml:space="preserve">Be in-attendance during office hour sessions to address technical issues, if any
</t>
  </si>
  <si>
    <t xml:space="preserve">Attend Coordination Meeting with the Project Team, Course Coordinator and Technical Support Personnel to plan the agenda and do a walkthrough of the synchronous session </t>
  </si>
  <si>
    <t>Attend a Closing Meeting with the Project Team, Instructor and Course Coordinator: 
- To distribute the tasks and discusss deadline to prepare the Training Report
- To discuss further improvements to the course (ONLY for pilot versions)</t>
  </si>
  <si>
    <t>Attend a Closing Meeting with the Project Team, Course Coordinator and Technical Support Personnel:
- To distribute Training Report-related tasks and discusss submission deadline for Training Report
- To discuss further improvements to the course (ONLY for pilot versions)</t>
  </si>
  <si>
    <t>No of hours/item</t>
  </si>
  <si>
    <t>Instructor</t>
  </si>
  <si>
    <t>Honorarium rate per hour</t>
  </si>
  <si>
    <t>Role</t>
  </si>
  <si>
    <t xml:space="preserve">Description of Work </t>
  </si>
  <si>
    <t>Course instruction involves the following tasks during each phase of the course:</t>
  </si>
  <si>
    <t>Technical Support Personnel</t>
  </si>
  <si>
    <t>Lead synchronous sessions based on given course schedule
- Meet with the Course Coordinator and Technical Support Personnel after the synchronous sessions for debrief to review learner   issues and resolve problems, if any</t>
  </si>
  <si>
    <t xml:space="preserve">Lead office hours sessions based on given course schedule
- Meet with learners on a one-to-one basis (via Zoom) to resolve issues related to course content, assignments, activity completion and submission, etc. </t>
  </si>
  <si>
    <t xml:space="preserve">Co-lead the synchronous sessions with the Instructor
- Meet with the Instructor and Technical Support Personnel after the synchronous sessions for debrief to review learner issues and resolve problems, if any 
- Take screenshots during the synchronous sessions for photo documentation </t>
  </si>
  <si>
    <t xml:space="preserve">Co-Lead office hours sessions based on given course schedule
- Meet with learners together with the Instructor on a one-to-one basis (via Zoom) to resolve issues related to course content, assignments, activity completion and submission, etc. </t>
  </si>
  <si>
    <t xml:space="preserve">Submit the Training Report to the Project Team two weeks upon completion of the course
- Prepare and submit the Training Report to the Instructor for review
- Compile final Training Report and submit to DAP Project Coordinator </t>
  </si>
  <si>
    <t>Technical Assistance involves the following tasks during each phase of the course:</t>
  </si>
  <si>
    <t>Course coordination involves the following tasks during each phase of the course:</t>
  </si>
  <si>
    <t>Assist in tracking learners’ progress throughout the duration of the course
- Provide reports to the Instructor and Course Coordinator upon request</t>
  </si>
  <si>
    <t>Online Instructor-led courses - UPC-01</t>
  </si>
  <si>
    <t xml:space="preserve">PC </t>
  </si>
  <si>
    <t>Date</t>
  </si>
  <si>
    <t>Zoom license (1 year) - optional</t>
  </si>
  <si>
    <t>Grand total 2</t>
  </si>
  <si>
    <t>45 hours</t>
  </si>
  <si>
    <t>4 synchronous sessions</t>
  </si>
  <si>
    <t>8 weeks</t>
  </si>
  <si>
    <t>Description of the course</t>
  </si>
  <si>
    <t>OBS</t>
  </si>
  <si>
    <t>Work on the course schedule with the Course Coordinator </t>
  </si>
  <si>
    <t>This must be adapted if the courses will be delivered as a training package, if it's a close or open course, holidays, etc.</t>
  </si>
  <si>
    <t>This are optional hours for participants but fixed for the trainer.</t>
  </si>
  <si>
    <t>4 Deliveries Final Project (in groups of 4-5 participants, 24 revisions aprox. For 30 minutes each)</t>
  </si>
  <si>
    <t>4 Graded assignments (individual, 30 gradings for 30 minutes each)</t>
  </si>
  <si>
    <t>9 Forums (1 forum per module (7); 2 forums for final project questions; , 300 forums for 10 minutes each)</t>
  </si>
  <si>
    <t>1 Forum for general questions (replied by the coordinator)</t>
  </si>
  <si>
    <t>We estimated 1 hour per week for all the students, but the actual demand is 15 hours per assignments, and 45 per forums, 60 in total.</t>
  </si>
  <si>
    <t>Revise and grade the final evaluation project</t>
  </si>
  <si>
    <t>Attend a Closing Meeting with Project Team, Instructor and Technical Support Personnel:
- To distribute Training Report-related tasks and discusss submission deadline for Training Report
- To provide feedback to the Coordinator and Tech. support about their perfomance.
- To discuss further improvements to the course (ONLY for pilot versions)</t>
  </si>
  <si>
    <t>Prepare the Closing Meeting with Project Team, Instructor and Technical Support Personnel:
- Gather information about participants progress, evaluations, drop-outs, etc.
- Review the Overall evaluation and prepare a report to share with the team.</t>
  </si>
  <si>
    <t>Prepare the Coordination Meeting with the Project Team, Course Coordinator and Technical Support Personnel</t>
  </si>
  <si>
    <t xml:space="preserve">Do a functionality test of the course in HeK to check that course settings are in order.
</t>
  </si>
  <si>
    <t xml:space="preserve">Do a weekly functionality test of the course in HeK to check that course settings are in order.
</t>
  </si>
  <si>
    <t>Assist trainees, instructor and Coordinator in technological issues and support on the platform, applications for synchronous sessions and videoconference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</si>
</sst>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quot;$&quot;* #,##0.00_);_(&quot;$&quot;* \(#,##0.00\);_(&quot;$&quot;* &quot;-&quot;??_);_(@_)"/>
    <numFmt numFmtId="165" formatCode="_(* #,##0.00_);_(* \(#,##0.00\);_(* &quot;-&quot;??_);_(@_)"/>
    <numFmt numFmtId="166" formatCode="_(* #,##0_);_(* \(#,##0\);_(* &quot;-&quot;??_);_(@_)"/>
    <numFmt numFmtId="167" formatCode="#,##0.0"/>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color rgb="FF323130"/>
      <name val="Calibri"/>
      <family val="2"/>
    </font>
    <font>
      <sz val="11"/>
      <color rgb="FF000000"/>
      <name val="Calibri"/>
      <family val="2"/>
    </font>
    <font>
      <b/>
      <sz val="11"/>
      <name val="Calibri"/>
      <family val="2"/>
      <scheme val="minor"/>
    </font>
    <font>
      <sz val="1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2"/>
      <color rgb="FFFF0000"/>
      <name val="Calibri"/>
      <family val="2"/>
      <scheme val="minor"/>
    </font>
    <font>
      <i/>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s>
  <cellStyleXfs count="2">
    <xf numFmtId="0" fontId="0" fillId="0" borderId="0"/>
    <xf numFmtId="43" fontId="9" fillId="0" borderId="0" applyFont="0" applyFill="0" applyBorder="0" applyAlignment="0" applyProtection="0"/>
  </cellStyleXfs>
  <cellXfs count="78">
    <xf numFmtId="0" fontId="0" fillId="0" borderId="0" xfId="0"/>
    <xf numFmtId="0" fontId="2" fillId="0" borderId="0" xfId="0" applyFont="1"/>
    <xf numFmtId="0" fontId="1" fillId="0" borderId="0" xfId="0" applyFont="1"/>
    <xf numFmtId="0" fontId="0" fillId="0" borderId="1" xfId="0" applyBorder="1" applyAlignment="1">
      <alignment horizontal="center"/>
    </xf>
    <xf numFmtId="0" fontId="2" fillId="0" borderId="1" xfId="0" applyFont="1" applyBorder="1" applyAlignment="1">
      <alignment horizontal="center"/>
    </xf>
    <xf numFmtId="0" fontId="0" fillId="0" borderId="0" xfId="0" applyAlignment="1">
      <alignment horizontal="center"/>
    </xf>
    <xf numFmtId="0" fontId="5" fillId="2" borderId="1" xfId="0" applyFont="1" applyFill="1" applyBorder="1" applyAlignment="1">
      <alignment horizontal="justify" vertical="center"/>
    </xf>
    <xf numFmtId="0" fontId="0" fillId="2" borderId="1" xfId="0" applyFill="1" applyBorder="1" applyAlignment="1">
      <alignment horizontal="center"/>
    </xf>
    <xf numFmtId="0" fontId="5" fillId="0" borderId="1" xfId="0" applyFont="1" applyBorder="1" applyAlignment="1">
      <alignment horizontal="justify" vertical="center"/>
    </xf>
    <xf numFmtId="0" fontId="0" fillId="2" borderId="1" xfId="0" applyFill="1" applyBorder="1"/>
    <xf numFmtId="0" fontId="2" fillId="0" borderId="0" xfId="0" applyFont="1" applyAlignment="1">
      <alignment horizontal="right" vertical="center"/>
    </xf>
    <xf numFmtId="0" fontId="2" fillId="0" borderId="0" xfId="0" applyFont="1" applyAlignment="1">
      <alignment horizontal="center"/>
    </xf>
    <xf numFmtId="0" fontId="5" fillId="0" borderId="1" xfId="0" applyFont="1" applyBorder="1" applyAlignment="1">
      <alignment horizontal="justify" vertical="center" wrapText="1"/>
    </xf>
    <xf numFmtId="0" fontId="0" fillId="0" borderId="1" xfId="0"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2" fillId="0" borderId="1" xfId="0" applyFont="1" applyBorder="1" applyAlignment="1">
      <alignment horizontal="center" wrapText="1"/>
    </xf>
    <xf numFmtId="0" fontId="0" fillId="0" borderId="1" xfId="0" applyBorder="1" applyAlignment="1">
      <alignment wrapText="1"/>
    </xf>
    <xf numFmtId="0" fontId="4" fillId="0" borderId="1" xfId="0" applyFont="1" applyBorder="1" applyAlignment="1">
      <alignment horizontal="justify" vertical="center"/>
    </xf>
    <xf numFmtId="0" fontId="6" fillId="0" borderId="1" xfId="0" applyFont="1" applyBorder="1"/>
    <xf numFmtId="0" fontId="6" fillId="0" borderId="1" xfId="0" applyFont="1" applyBorder="1" applyAlignment="1">
      <alignment horizontal="center"/>
    </xf>
    <xf numFmtId="0" fontId="7" fillId="0" borderId="1" xfId="0" applyFont="1" applyBorder="1" applyAlignment="1">
      <alignment vertical="center"/>
    </xf>
    <xf numFmtId="0" fontId="7" fillId="0" borderId="1" xfId="0" applyFont="1" applyBorder="1" applyAlignment="1">
      <alignment wrapText="1"/>
    </xf>
    <xf numFmtId="0" fontId="7" fillId="0" borderId="1" xfId="0" applyFont="1" applyBorder="1"/>
    <xf numFmtId="0" fontId="8" fillId="0" borderId="1" xfId="0" applyFont="1" applyBorder="1" applyAlignment="1">
      <alignment horizontal="justify"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3" fontId="8" fillId="0" borderId="3" xfId="1" applyFont="1" applyBorder="1" applyAlignment="1">
      <alignment horizontal="center" vertical="center" wrapText="1"/>
    </xf>
    <xf numFmtId="0" fontId="9" fillId="0" borderId="5" xfId="0" applyFont="1" applyBorder="1"/>
    <xf numFmtId="0" fontId="0" fillId="0" borderId="6" xfId="0" applyBorder="1" applyAlignment="1">
      <alignment horizontal="left"/>
    </xf>
    <xf numFmtId="0" fontId="0" fillId="0" borderId="6" xfId="0" applyBorder="1" applyAlignment="1">
      <alignment horizontal="center"/>
    </xf>
    <xf numFmtId="167" fontId="0" fillId="0" borderId="6" xfId="0" applyNumberFormat="1" applyBorder="1" applyAlignment="1">
      <alignment horizontal="center"/>
    </xf>
    <xf numFmtId="4" fontId="7" fillId="0" borderId="6" xfId="0" applyNumberFormat="1" applyFont="1" applyBorder="1" applyAlignment="1">
      <alignment horizontal="right"/>
    </xf>
    <xf numFmtId="0" fontId="0" fillId="0" borderId="7" xfId="0" applyBorder="1"/>
    <xf numFmtId="0" fontId="2" fillId="0" borderId="8" xfId="0" applyFont="1" applyBorder="1" applyAlignment="1">
      <alignment horizontal="center"/>
    </xf>
    <xf numFmtId="0" fontId="0" fillId="0" borderId="8" xfId="0" applyBorder="1" applyAlignment="1">
      <alignment horizontal="center"/>
    </xf>
    <xf numFmtId="164" fontId="0" fillId="0" borderId="8" xfId="0" applyNumberFormat="1" applyBorder="1"/>
    <xf numFmtId="0" fontId="0" fillId="0" borderId="6" xfId="0" applyBorder="1" applyAlignment="1">
      <alignment wrapText="1"/>
    </xf>
    <xf numFmtId="0" fontId="0" fillId="3" borderId="6" xfId="0" applyFill="1" applyBorder="1" applyAlignment="1">
      <alignment horizontal="center"/>
    </xf>
    <xf numFmtId="0" fontId="9" fillId="0" borderId="9" xfId="0" applyFont="1" applyBorder="1"/>
    <xf numFmtId="0" fontId="0" fillId="3" borderId="1" xfId="0" applyFill="1" applyBorder="1" applyAlignment="1">
      <alignment horizontal="center"/>
    </xf>
    <xf numFmtId="165" fontId="0" fillId="0" borderId="1" xfId="0" applyNumberFormat="1" applyBorder="1"/>
    <xf numFmtId="43" fontId="8" fillId="0" borderId="4" xfId="1" applyFont="1" applyBorder="1" applyAlignment="1">
      <alignment horizontal="center" vertical="center" wrapText="1"/>
    </xf>
    <xf numFmtId="43" fontId="8" fillId="0" borderId="6" xfId="1" applyFont="1" applyBorder="1"/>
    <xf numFmtId="0" fontId="0" fillId="0" borderId="11" xfId="0" applyBorder="1"/>
    <xf numFmtId="43" fontId="8" fillId="0" borderId="8" xfId="1" applyFont="1" applyBorder="1"/>
    <xf numFmtId="0" fontId="0" fillId="0" borderId="12" xfId="0" applyBorder="1"/>
    <xf numFmtId="165" fontId="0" fillId="0" borderId="6" xfId="0" applyNumberFormat="1" applyBorder="1"/>
    <xf numFmtId="43" fontId="8" fillId="0" borderId="1" xfId="1" applyFont="1" applyBorder="1"/>
    <xf numFmtId="0" fontId="0" fillId="0" borderId="10" xfId="0" applyBorder="1"/>
    <xf numFmtId="0" fontId="5" fillId="0" borderId="0" xfId="0" applyFont="1" applyAlignment="1">
      <alignment horizontal="justify" vertical="center" wrapText="1"/>
    </xf>
    <xf numFmtId="0" fontId="2" fillId="4" borderId="14" xfId="0" applyFont="1" applyFill="1" applyBorder="1" applyAlignment="1">
      <alignment horizontal="center"/>
    </xf>
    <xf numFmtId="43" fontId="8" fillId="4" borderId="14" xfId="1" applyFont="1" applyFill="1" applyBorder="1"/>
    <xf numFmtId="0" fontId="0" fillId="4" borderId="15" xfId="0" applyFill="1" applyBorder="1"/>
    <xf numFmtId="166" fontId="8" fillId="4" borderId="2" xfId="1" applyNumberFormat="1" applyFont="1" applyFill="1" applyBorder="1"/>
    <xf numFmtId="43" fontId="8" fillId="4" borderId="3" xfId="1" applyFont="1" applyFill="1" applyBorder="1"/>
    <xf numFmtId="0" fontId="8" fillId="4" borderId="3" xfId="0" applyFont="1" applyFill="1" applyBorder="1" applyAlignment="1">
      <alignment horizontal="center"/>
    </xf>
    <xf numFmtId="43" fontId="8" fillId="4" borderId="4" xfId="1" applyFont="1" applyFill="1" applyBorder="1"/>
    <xf numFmtId="43" fontId="2" fillId="4" borderId="3" xfId="1" applyFont="1" applyFill="1" applyBorder="1"/>
    <xf numFmtId="0" fontId="2" fillId="4" borderId="3" xfId="0" applyFont="1" applyFill="1" applyBorder="1" applyAlignment="1">
      <alignment horizontal="center"/>
    </xf>
    <xf numFmtId="0" fontId="8" fillId="4" borderId="14" xfId="0" applyFont="1" applyFill="1" applyBorder="1" applyAlignment="1">
      <alignment horizontal="center"/>
    </xf>
    <xf numFmtId="0" fontId="8" fillId="4" borderId="13" xfId="0" applyFont="1" applyFill="1" applyBorder="1"/>
    <xf numFmtId="43" fontId="13" fillId="0" borderId="6" xfId="1" applyFont="1" applyBorder="1"/>
    <xf numFmtId="0" fontId="8" fillId="4" borderId="13" xfId="0" applyFont="1" applyFill="1" applyBorder="1" applyAlignment="1">
      <alignment horizontal="center"/>
    </xf>
    <xf numFmtId="0" fontId="8" fillId="4" borderId="15" xfId="0" applyFont="1" applyFill="1" applyBorder="1" applyAlignment="1">
      <alignment horizontal="center"/>
    </xf>
    <xf numFmtId="0" fontId="11" fillId="3" borderId="0" xfId="0" applyFont="1" applyFill="1"/>
    <xf numFmtId="0" fontId="12" fillId="3" borderId="0" xfId="0" applyFont="1" applyFill="1" applyAlignment="1">
      <alignment wrapText="1"/>
    </xf>
    <xf numFmtId="0" fontId="13" fillId="3" borderId="0" xfId="0" applyFont="1" applyFill="1" applyAlignment="1">
      <alignment horizontal="center"/>
    </xf>
    <xf numFmtId="0" fontId="13" fillId="3" borderId="0" xfId="0" applyFont="1" applyFill="1" applyAlignment="1">
      <alignment wrapText="1"/>
    </xf>
    <xf numFmtId="43" fontId="13" fillId="3" borderId="0" xfId="1" applyFont="1" applyFill="1" applyBorder="1"/>
    <xf numFmtId="0" fontId="6" fillId="0" borderId="1" xfId="0" applyFont="1" applyBorder="1" applyAlignment="1">
      <alignment horizontal="center" wrapText="1"/>
    </xf>
    <xf numFmtId="0" fontId="7" fillId="0" borderId="0" xfId="0" applyFont="1" applyAlignment="1">
      <alignment wrapText="1"/>
    </xf>
    <xf numFmtId="0" fontId="7" fillId="0" borderId="0" xfId="0" applyFont="1"/>
    <xf numFmtId="0" fontId="0" fillId="0" borderId="1" xfId="0" applyBorder="1" applyAlignment="1">
      <alignment horizontal="left" wrapText="1"/>
    </xf>
    <xf numFmtId="0" fontId="0" fillId="0" borderId="1" xfId="0" applyBorder="1" applyAlignment="1">
      <alignment horizontal="center" wrapText="1"/>
    </xf>
    <xf numFmtId="0" fontId="10" fillId="0" borderId="0" xfId="0" applyFont="1" applyAlignment="1">
      <alignment horizontal="center" wrapText="1"/>
    </xf>
    <xf numFmtId="0" fontId="8" fillId="0" borderId="0" xfId="0" applyFont="1" applyAlignment="1">
      <alignment horizontal="center" vertical="center" wrapText="1"/>
    </xf>
    <xf numFmtId="0" fontId="6"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B4D4-8F3D-450A-AA94-0E0698C939FC}">
  <dimension ref="A1:H25"/>
  <sheetViews>
    <sheetView topLeftCell="A11" workbookViewId="0">
      <selection activeCell="G8" sqref="G8:G11"/>
    </sheetView>
  </sheetViews>
  <sheetFormatPr baseColWidth="10" defaultColWidth="11.5703125" defaultRowHeight="15" x14ac:dyDescent="0.25"/>
  <cols>
    <col min="1" max="1" width="6.5703125" customWidth="1"/>
    <col min="2" max="2" width="31.7109375" bestFit="1" customWidth="1"/>
    <col min="3" max="3" width="5.140625" bestFit="1" customWidth="1"/>
    <col min="4" max="4" width="13.85546875" bestFit="1" customWidth="1"/>
    <col min="5" max="5" width="14.140625" bestFit="1" customWidth="1"/>
    <col min="6" max="6" width="10.5703125" bestFit="1" customWidth="1"/>
    <col min="7" max="7" width="15.7109375" customWidth="1"/>
    <col min="8" max="8" width="14.85546875" customWidth="1"/>
    <col min="9" max="9" width="5" customWidth="1"/>
  </cols>
  <sheetData>
    <row r="1" spans="1:8" ht="18.75" x14ac:dyDescent="0.3">
      <c r="A1" s="75" t="s">
        <v>12</v>
      </c>
      <c r="B1" s="75"/>
      <c r="C1" s="75"/>
      <c r="D1" s="75"/>
      <c r="E1" s="75"/>
      <c r="F1" s="75"/>
      <c r="G1" s="75"/>
      <c r="H1" s="75"/>
    </row>
    <row r="2" spans="1:8" ht="15.75" customHeight="1" x14ac:dyDescent="0.25">
      <c r="A2" s="76" t="s">
        <v>63</v>
      </c>
      <c r="B2" s="76"/>
      <c r="C2" s="76"/>
      <c r="D2" s="76"/>
      <c r="E2" s="76"/>
      <c r="F2" s="76"/>
      <c r="G2" s="76"/>
      <c r="H2" s="76"/>
    </row>
    <row r="3" spans="1:8" ht="15.75" customHeight="1" x14ac:dyDescent="0.25">
      <c r="A3" s="76" t="s">
        <v>64</v>
      </c>
      <c r="B3" s="76"/>
      <c r="C3" s="76"/>
      <c r="D3" s="76"/>
      <c r="E3" s="76"/>
      <c r="F3" s="76"/>
      <c r="G3" s="76"/>
      <c r="H3" s="76"/>
    </row>
    <row r="4" spans="1:8" ht="16.5" customHeight="1" thickBot="1" x14ac:dyDescent="0.3">
      <c r="A4" s="77" t="s">
        <v>65</v>
      </c>
      <c r="B4" s="77"/>
      <c r="C4" s="77"/>
      <c r="D4" s="77"/>
      <c r="E4" s="77"/>
      <c r="F4" s="77"/>
      <c r="G4" s="77"/>
      <c r="H4" s="77"/>
    </row>
    <row r="5" spans="1:8" ht="32.25" thickBot="1" x14ac:dyDescent="0.3">
      <c r="A5" s="25" t="s">
        <v>29</v>
      </c>
      <c r="B5" s="26" t="s">
        <v>13</v>
      </c>
      <c r="C5" s="26" t="s">
        <v>14</v>
      </c>
      <c r="D5" s="26" t="s">
        <v>15</v>
      </c>
      <c r="E5" s="26" t="s">
        <v>48</v>
      </c>
      <c r="F5" s="26" t="s">
        <v>16</v>
      </c>
      <c r="G5" s="27" t="s">
        <v>17</v>
      </c>
      <c r="H5" s="42" t="s">
        <v>26</v>
      </c>
    </row>
    <row r="6" spans="1:8" ht="16.5" thickBot="1" x14ac:dyDescent="0.3">
      <c r="A6" s="54">
        <v>1</v>
      </c>
      <c r="B6" s="55" t="s">
        <v>18</v>
      </c>
      <c r="C6" s="56"/>
      <c r="D6" s="56"/>
      <c r="E6" s="56"/>
      <c r="F6" s="56"/>
      <c r="G6" s="55"/>
      <c r="H6" s="57"/>
    </row>
    <row r="7" spans="1:8" ht="15.75" x14ac:dyDescent="0.25">
      <c r="A7" s="28">
        <v>1.1000000000000001</v>
      </c>
      <c r="B7" s="29" t="s">
        <v>27</v>
      </c>
      <c r="C7" s="30">
        <v>1</v>
      </c>
      <c r="D7" s="30" t="s">
        <v>19</v>
      </c>
      <c r="E7" s="31">
        <f>+Description!C2</f>
        <v>97</v>
      </c>
      <c r="F7" s="32">
        <v>31.25</v>
      </c>
      <c r="G7" s="43">
        <f>C7*E7*F7</f>
        <v>3031.25</v>
      </c>
      <c r="H7" s="44"/>
    </row>
    <row r="8" spans="1:8" ht="16.5" thickBot="1" x14ac:dyDescent="0.3">
      <c r="A8" s="33"/>
      <c r="B8" s="34" t="s">
        <v>20</v>
      </c>
      <c r="C8" s="34"/>
      <c r="D8" s="34"/>
      <c r="E8" s="35"/>
      <c r="F8" s="36"/>
      <c r="G8" s="45">
        <f>SUM(G7:G7)</f>
        <v>3031.25</v>
      </c>
      <c r="H8" s="46"/>
    </row>
    <row r="9" spans="1:8" ht="16.5" thickBot="1" x14ac:dyDescent="0.3">
      <c r="A9" s="54">
        <v>2</v>
      </c>
      <c r="B9" s="58" t="s">
        <v>21</v>
      </c>
      <c r="C9" s="59"/>
      <c r="D9" s="59"/>
      <c r="E9" s="59"/>
      <c r="F9" s="59"/>
      <c r="G9" s="55"/>
      <c r="H9" s="57"/>
    </row>
    <row r="10" spans="1:8" ht="15.75" x14ac:dyDescent="0.25">
      <c r="A10" s="28">
        <v>2.1</v>
      </c>
      <c r="B10" s="37" t="s">
        <v>33</v>
      </c>
      <c r="C10" s="38">
        <v>1</v>
      </c>
      <c r="D10" s="30" t="s">
        <v>19</v>
      </c>
      <c r="E10" s="30">
        <f>+Description!C3</f>
        <v>76</v>
      </c>
      <c r="F10" s="32">
        <v>31.25</v>
      </c>
      <c r="G10" s="43">
        <f>C10*E10*F10</f>
        <v>2375</v>
      </c>
      <c r="H10" s="44"/>
    </row>
    <row r="11" spans="1:8" ht="15.75" x14ac:dyDescent="0.25">
      <c r="A11" s="39">
        <v>2.2000000000000002</v>
      </c>
      <c r="B11" s="37" t="s">
        <v>54</v>
      </c>
      <c r="C11" s="38">
        <v>1</v>
      </c>
      <c r="D11" s="30" t="s">
        <v>19</v>
      </c>
      <c r="E11" s="30">
        <f>+Description!C4</f>
        <v>49</v>
      </c>
      <c r="F11" s="32">
        <v>31.25</v>
      </c>
      <c r="G11" s="43">
        <f>C11*E11*F11</f>
        <v>1531.25</v>
      </c>
      <c r="H11" s="44"/>
    </row>
    <row r="12" spans="1:8" ht="15.75" x14ac:dyDescent="0.25">
      <c r="A12" s="28">
        <v>2.2999999999999998</v>
      </c>
      <c r="B12" s="37" t="s">
        <v>28</v>
      </c>
      <c r="C12" s="38">
        <v>1</v>
      </c>
      <c r="D12" s="30" t="s">
        <v>24</v>
      </c>
      <c r="E12" s="30">
        <v>1</v>
      </c>
      <c r="F12" s="47">
        <v>150</v>
      </c>
      <c r="G12" s="43">
        <f>C12*E12*F12</f>
        <v>150</v>
      </c>
      <c r="H12" s="44"/>
    </row>
    <row r="13" spans="1:8" ht="15.75" x14ac:dyDescent="0.25">
      <c r="A13" s="39">
        <v>2.4</v>
      </c>
      <c r="B13" s="17" t="s">
        <v>23</v>
      </c>
      <c r="C13" s="40">
        <v>30</v>
      </c>
      <c r="D13" s="3" t="s">
        <v>24</v>
      </c>
      <c r="E13" s="3">
        <v>1</v>
      </c>
      <c r="F13" s="41">
        <v>14</v>
      </c>
      <c r="G13" s="48">
        <f>C13*E13*F13</f>
        <v>420</v>
      </c>
      <c r="H13" s="49"/>
    </row>
    <row r="14" spans="1:8" ht="15.75" x14ac:dyDescent="0.25">
      <c r="A14" s="28">
        <v>2.5</v>
      </c>
      <c r="B14" s="17" t="s">
        <v>25</v>
      </c>
      <c r="C14" s="40">
        <v>30</v>
      </c>
      <c r="D14" s="3" t="s">
        <v>24</v>
      </c>
      <c r="E14" s="3">
        <v>1</v>
      </c>
      <c r="F14" s="41">
        <v>4.2</v>
      </c>
      <c r="G14" s="48">
        <f>(C14*E14*F14)</f>
        <v>126</v>
      </c>
      <c r="H14" s="49"/>
    </row>
    <row r="15" spans="1:8" ht="15.75" x14ac:dyDescent="0.25">
      <c r="A15" s="39"/>
      <c r="B15" s="4" t="s">
        <v>20</v>
      </c>
      <c r="C15" s="4"/>
      <c r="D15" s="4"/>
      <c r="E15" s="4"/>
      <c r="F15" s="4"/>
      <c r="G15" s="48">
        <f>SUM(G10:G14)</f>
        <v>4602.25</v>
      </c>
      <c r="H15" s="49"/>
    </row>
    <row r="16" spans="1:8" ht="15.75" x14ac:dyDescent="0.25">
      <c r="A16" s="63"/>
      <c r="B16" s="60" t="s">
        <v>22</v>
      </c>
      <c r="C16" s="60"/>
      <c r="D16" s="60"/>
      <c r="E16" s="60"/>
      <c r="F16" s="60"/>
      <c r="G16" s="52">
        <f>G15+G8</f>
        <v>7633.5</v>
      </c>
      <c r="H16" s="64"/>
    </row>
    <row r="18" spans="1:8" ht="15.75" x14ac:dyDescent="0.25">
      <c r="A18" s="65"/>
      <c r="B18" s="66"/>
      <c r="C18" s="65"/>
      <c r="D18" s="65"/>
      <c r="E18" s="65"/>
      <c r="F18" s="65"/>
      <c r="G18" s="65"/>
      <c r="H18" s="65"/>
    </row>
    <row r="19" spans="1:8" ht="15.75" x14ac:dyDescent="0.25">
      <c r="A19" s="61">
        <v>3</v>
      </c>
      <c r="B19" s="60" t="s">
        <v>30</v>
      </c>
      <c r="C19" s="51"/>
      <c r="D19" s="51"/>
      <c r="E19" s="51"/>
      <c r="F19" s="51"/>
      <c r="G19" s="52"/>
      <c r="H19" s="53"/>
    </row>
    <row r="20" spans="1:8" ht="15.75" x14ac:dyDescent="0.25">
      <c r="A20" s="28">
        <v>3.1</v>
      </c>
      <c r="B20" s="29" t="s">
        <v>66</v>
      </c>
      <c r="C20" s="30">
        <v>1</v>
      </c>
      <c r="D20" s="30" t="s">
        <v>24</v>
      </c>
      <c r="E20" s="30">
        <v>1</v>
      </c>
      <c r="F20" s="47">
        <v>160</v>
      </c>
      <c r="G20" s="62">
        <v>160</v>
      </c>
      <c r="H20" s="44"/>
    </row>
    <row r="21" spans="1:8" ht="15.75" x14ac:dyDescent="0.25">
      <c r="A21" s="39"/>
      <c r="B21" s="4" t="s">
        <v>20</v>
      </c>
      <c r="C21" s="3"/>
      <c r="D21" s="3"/>
      <c r="E21" s="3"/>
      <c r="F21" s="41"/>
      <c r="G21" s="48">
        <v>160</v>
      </c>
      <c r="H21" s="49"/>
    </row>
    <row r="22" spans="1:8" ht="15.75" x14ac:dyDescent="0.25">
      <c r="A22" s="63"/>
      <c r="B22" s="60" t="s">
        <v>67</v>
      </c>
      <c r="C22" s="60"/>
      <c r="D22" s="60"/>
      <c r="E22" s="60"/>
      <c r="F22" s="60"/>
      <c r="G22" s="52">
        <f>+G16+G21</f>
        <v>7793.5</v>
      </c>
      <c r="H22" s="64"/>
    </row>
    <row r="23" spans="1:8" ht="15.75" x14ac:dyDescent="0.25">
      <c r="A23" s="67"/>
      <c r="B23" s="68"/>
      <c r="C23" s="67"/>
      <c r="D23" s="67"/>
      <c r="E23" s="67"/>
      <c r="F23" s="67"/>
      <c r="G23" s="69"/>
      <c r="H23" s="65"/>
    </row>
    <row r="24" spans="1:8" ht="15.75" x14ac:dyDescent="0.25">
      <c r="A24" s="67"/>
      <c r="B24" s="68"/>
      <c r="C24" s="67"/>
      <c r="D24" s="67"/>
      <c r="E24" s="67"/>
      <c r="F24" s="67"/>
      <c r="G24" s="69"/>
      <c r="H24" s="65"/>
    </row>
    <row r="25" spans="1:8" ht="15.75" x14ac:dyDescent="0.25">
      <c r="A25" s="67"/>
      <c r="B25" s="68"/>
      <c r="C25" s="67"/>
      <c r="D25" s="67"/>
      <c r="E25" s="67"/>
      <c r="F25" s="67"/>
      <c r="G25" s="69"/>
      <c r="H25" s="65"/>
    </row>
  </sheetData>
  <mergeCells count="4">
    <mergeCell ref="A1:H1"/>
    <mergeCell ref="A2:H2"/>
    <mergeCell ref="A3:H3"/>
    <mergeCell ref="A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tabSelected="1" workbookViewId="0">
      <pane ySplit="1" topLeftCell="A2" activePane="bottomLeft" state="frozen"/>
      <selection activeCell="F1" sqref="F1"/>
      <selection pane="bottomLeft" activeCell="E10" sqref="E10"/>
    </sheetView>
  </sheetViews>
  <sheetFormatPr baseColWidth="10" defaultColWidth="9.140625" defaultRowHeight="15" x14ac:dyDescent="0.25"/>
  <cols>
    <col min="1" max="1" width="34.5703125" bestFit="1" customWidth="1"/>
    <col min="2" max="2" width="44.42578125" customWidth="1"/>
    <col min="3" max="3" width="11.7109375" customWidth="1"/>
    <col min="4" max="4" width="19.28515625" customWidth="1"/>
    <col min="5" max="5" width="9.140625" bestFit="1" customWidth="1"/>
    <col min="6" max="6" width="96.5703125" customWidth="1"/>
  </cols>
  <sheetData>
    <row r="1" spans="1:5" s="1" customFormat="1" ht="30.95" customHeight="1" x14ac:dyDescent="0.25">
      <c r="A1" s="19" t="s">
        <v>51</v>
      </c>
      <c r="B1" s="19" t="s">
        <v>52</v>
      </c>
      <c r="C1" s="20" t="s">
        <v>11</v>
      </c>
      <c r="D1" s="70" t="s">
        <v>50</v>
      </c>
      <c r="E1" s="20" t="s">
        <v>2</v>
      </c>
    </row>
    <row r="2" spans="1:5" ht="30" x14ac:dyDescent="0.25">
      <c r="A2" s="23" t="s">
        <v>49</v>
      </c>
      <c r="B2" s="22" t="s">
        <v>31</v>
      </c>
      <c r="C2" s="23">
        <f>+Instructor!D14</f>
        <v>97</v>
      </c>
      <c r="D2" s="23">
        <v>31.25</v>
      </c>
      <c r="E2" s="23">
        <f>+C2*D2</f>
        <v>3031.25</v>
      </c>
    </row>
    <row r="3" spans="1:5" ht="30" x14ac:dyDescent="0.25">
      <c r="A3" s="21" t="s">
        <v>33</v>
      </c>
      <c r="B3" s="22" t="s">
        <v>10</v>
      </c>
      <c r="C3" s="23">
        <f>+'Course Coordinator'!D15</f>
        <v>76</v>
      </c>
      <c r="D3" s="23">
        <v>31.25</v>
      </c>
      <c r="E3" s="23">
        <f>+C3*D3</f>
        <v>2375</v>
      </c>
    </row>
    <row r="4" spans="1:5" ht="30" x14ac:dyDescent="0.25">
      <c r="A4" s="23" t="s">
        <v>54</v>
      </c>
      <c r="B4" s="22" t="s">
        <v>32</v>
      </c>
      <c r="C4" s="23">
        <f>+'Technical Support'!D15</f>
        <v>49</v>
      </c>
      <c r="D4" s="23">
        <v>31.25</v>
      </c>
      <c r="E4" s="23">
        <f t="shared" ref="E4" si="0">+C4*D4</f>
        <v>1531.25</v>
      </c>
    </row>
    <row r="5" spans="1:5" x14ac:dyDescent="0.25">
      <c r="A5" s="2"/>
      <c r="E5">
        <f>SUM(E2:E4)</f>
        <v>6937.5</v>
      </c>
    </row>
    <row r="6" spans="1:5" x14ac:dyDescent="0.25">
      <c r="A6" s="1" t="s">
        <v>71</v>
      </c>
    </row>
    <row r="7" spans="1:5" x14ac:dyDescent="0.25">
      <c r="A7" s="71" t="s">
        <v>68</v>
      </c>
    </row>
    <row r="8" spans="1:5" x14ac:dyDescent="0.25">
      <c r="A8" s="72" t="s">
        <v>69</v>
      </c>
      <c r="C8" s="2"/>
      <c r="D8" s="2"/>
    </row>
    <row r="9" spans="1:5" x14ac:dyDescent="0.25">
      <c r="A9" t="s">
        <v>70</v>
      </c>
      <c r="D9" s="2"/>
    </row>
    <row r="10" spans="1:5" x14ac:dyDescent="0.25">
      <c r="A10" s="72" t="s">
        <v>78</v>
      </c>
    </row>
    <row r="11" spans="1:5" x14ac:dyDescent="0.25">
      <c r="A11" t="s">
        <v>77</v>
      </c>
      <c r="D11" s="2"/>
      <c r="E11" s="2"/>
    </row>
    <row r="12" spans="1:5" x14ac:dyDescent="0.25">
      <c r="A12" t="s">
        <v>76</v>
      </c>
    </row>
    <row r="13" spans="1:5" x14ac:dyDescent="0.25">
      <c r="A13" t="s">
        <v>79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49B5B-E5B3-4277-A53B-3284198BB89E}">
  <dimension ref="A1:G15"/>
  <sheetViews>
    <sheetView topLeftCell="A10" zoomScale="90" zoomScaleNormal="90" workbookViewId="0">
      <selection activeCell="E4" sqref="E4"/>
    </sheetView>
  </sheetViews>
  <sheetFormatPr baseColWidth="10" defaultColWidth="10.85546875" defaultRowHeight="15" x14ac:dyDescent="0.25"/>
  <cols>
    <col min="1" max="1" width="98" customWidth="1"/>
    <col min="2" max="2" width="18.28515625" style="5" bestFit="1" customWidth="1"/>
    <col min="3" max="3" width="11" style="5" customWidth="1"/>
    <col min="4" max="4" width="11.85546875" style="5" bestFit="1" customWidth="1"/>
    <col min="5" max="5" width="14.7109375" style="5" customWidth="1"/>
    <col min="6" max="6" width="11.42578125" style="5"/>
    <col min="7" max="7" width="32" style="5" customWidth="1"/>
  </cols>
  <sheetData>
    <row r="1" spans="1:7" ht="30" x14ac:dyDescent="0.25">
      <c r="A1" s="24" t="s">
        <v>61</v>
      </c>
      <c r="B1" s="16" t="s">
        <v>9</v>
      </c>
      <c r="C1" s="4" t="s">
        <v>8</v>
      </c>
      <c r="D1" s="4" t="s">
        <v>0</v>
      </c>
      <c r="E1" s="4" t="s">
        <v>1</v>
      </c>
      <c r="F1" s="4" t="s">
        <v>2</v>
      </c>
      <c r="G1" s="4" t="s">
        <v>72</v>
      </c>
    </row>
    <row r="2" spans="1:7" x14ac:dyDescent="0.25">
      <c r="A2" s="6" t="s">
        <v>35</v>
      </c>
      <c r="B2" s="7"/>
      <c r="C2" s="7"/>
      <c r="D2" s="7"/>
      <c r="E2" s="7"/>
      <c r="F2" s="7"/>
      <c r="G2" s="7"/>
    </row>
    <row r="3" spans="1:7" ht="30" x14ac:dyDescent="0.25">
      <c r="A3" s="14" t="s">
        <v>84</v>
      </c>
      <c r="B3" s="3">
        <v>3</v>
      </c>
      <c r="C3" s="3">
        <v>1</v>
      </c>
      <c r="D3" s="3">
        <f t="shared" ref="D3" si="0">+B3*C3</f>
        <v>3</v>
      </c>
      <c r="E3" s="3">
        <v>31.25</v>
      </c>
      <c r="F3" s="3">
        <f>+D3*E3</f>
        <v>93.75</v>
      </c>
      <c r="G3" s="3"/>
    </row>
    <row r="4" spans="1:7" ht="30" x14ac:dyDescent="0.25">
      <c r="A4" s="14" t="s">
        <v>45</v>
      </c>
      <c r="B4" s="3">
        <v>2</v>
      </c>
      <c r="C4" s="3">
        <v>2</v>
      </c>
      <c r="D4" s="3">
        <f t="shared" ref="D4:D5" si="1">+B4*C4</f>
        <v>4</v>
      </c>
      <c r="E4" s="3">
        <v>31.25</v>
      </c>
      <c r="F4" s="3">
        <f>+D4*E4</f>
        <v>125</v>
      </c>
      <c r="G4" s="3"/>
    </row>
    <row r="5" spans="1:7" ht="60" x14ac:dyDescent="0.25">
      <c r="A5" s="14" t="s">
        <v>73</v>
      </c>
      <c r="B5" s="3">
        <v>1</v>
      </c>
      <c r="C5" s="3">
        <v>1</v>
      </c>
      <c r="D5" s="3">
        <f t="shared" si="1"/>
        <v>1</v>
      </c>
      <c r="E5" s="3">
        <v>31.25</v>
      </c>
      <c r="F5" s="3">
        <f t="shared" ref="F5" si="2">+D5*E5</f>
        <v>31.25</v>
      </c>
      <c r="G5" s="74" t="s">
        <v>74</v>
      </c>
    </row>
    <row r="6" spans="1:7" x14ac:dyDescent="0.25">
      <c r="A6" s="6" t="s">
        <v>5</v>
      </c>
      <c r="B6" s="7"/>
      <c r="C6" s="7"/>
      <c r="D6" s="7"/>
      <c r="E6" s="7"/>
      <c r="F6" s="7"/>
      <c r="G6" s="7"/>
    </row>
    <row r="7" spans="1:7" ht="64.5" customHeight="1" x14ac:dyDescent="0.25">
      <c r="A7" s="15" t="s">
        <v>39</v>
      </c>
      <c r="B7" s="3">
        <v>1</v>
      </c>
      <c r="C7" s="3">
        <v>8</v>
      </c>
      <c r="D7" s="3">
        <f t="shared" ref="D7" si="3">+B7*C7</f>
        <v>8</v>
      </c>
      <c r="E7" s="3">
        <v>31.25</v>
      </c>
      <c r="F7" s="3">
        <f>+D7*E7</f>
        <v>250</v>
      </c>
      <c r="G7" s="3"/>
    </row>
    <row r="8" spans="1:7" ht="60" x14ac:dyDescent="0.25">
      <c r="A8" s="12" t="s">
        <v>57</v>
      </c>
      <c r="B8" s="3">
        <v>2</v>
      </c>
      <c r="C8" s="3">
        <v>4</v>
      </c>
      <c r="D8" s="3">
        <f t="shared" ref="D8:D13" si="4">+B8*C8</f>
        <v>8</v>
      </c>
      <c r="E8" s="3">
        <v>31.25</v>
      </c>
      <c r="F8" s="3">
        <f t="shared" ref="F8:F13" si="5">+D8*E8</f>
        <v>250</v>
      </c>
      <c r="G8" s="3"/>
    </row>
    <row r="9" spans="1:7" ht="45" x14ac:dyDescent="0.25">
      <c r="A9" s="12" t="s">
        <v>58</v>
      </c>
      <c r="B9" s="3">
        <v>2</v>
      </c>
      <c r="C9" s="3">
        <v>2</v>
      </c>
      <c r="D9" s="3">
        <f t="shared" ref="D9:D10" si="6">+B9*C9</f>
        <v>4</v>
      </c>
      <c r="E9" s="3">
        <v>31.25</v>
      </c>
      <c r="F9" s="3">
        <f t="shared" ref="F9" si="7">+D9*E9</f>
        <v>125</v>
      </c>
      <c r="G9" s="3"/>
    </row>
    <row r="10" spans="1:7" ht="45" x14ac:dyDescent="0.25">
      <c r="A10" s="12" t="s">
        <v>41</v>
      </c>
      <c r="B10" s="3">
        <v>5</v>
      </c>
      <c r="C10" s="3">
        <v>8</v>
      </c>
      <c r="D10" s="3">
        <f t="shared" si="6"/>
        <v>40</v>
      </c>
      <c r="E10" s="3">
        <v>31.25</v>
      </c>
      <c r="F10" s="3">
        <f t="shared" ref="F10" si="8">+D10*E10</f>
        <v>1250</v>
      </c>
      <c r="G10" s="3"/>
    </row>
    <row r="11" spans="1:7" x14ac:dyDescent="0.25">
      <c r="A11" s="6" t="s">
        <v>6</v>
      </c>
      <c r="B11" s="7"/>
      <c r="C11" s="7"/>
      <c r="D11" s="7"/>
      <c r="E11" s="7"/>
      <c r="F11" s="7"/>
      <c r="G11" s="7"/>
    </row>
    <row r="12" spans="1:7" ht="60.75" customHeight="1" x14ac:dyDescent="0.25">
      <c r="A12" s="13" t="s">
        <v>83</v>
      </c>
      <c r="B12" s="3">
        <v>2</v>
      </c>
      <c r="C12" s="3">
        <v>1</v>
      </c>
      <c r="D12" s="3">
        <f t="shared" ref="D12" si="9">+B12*C12</f>
        <v>2</v>
      </c>
      <c r="E12" s="3">
        <v>31.25</v>
      </c>
      <c r="F12" s="3">
        <f t="shared" ref="F12" si="10">+D12*E12</f>
        <v>62.5</v>
      </c>
      <c r="G12" s="3"/>
    </row>
    <row r="13" spans="1:7" ht="60.75" customHeight="1" x14ac:dyDescent="0.25">
      <c r="A13" s="13" t="s">
        <v>82</v>
      </c>
      <c r="B13" s="3">
        <v>2</v>
      </c>
      <c r="C13" s="3">
        <v>1</v>
      </c>
      <c r="D13" s="3">
        <f t="shared" si="4"/>
        <v>2</v>
      </c>
      <c r="E13" s="3">
        <v>31.25</v>
      </c>
      <c r="F13" s="3">
        <f t="shared" si="5"/>
        <v>62.5</v>
      </c>
      <c r="G13" s="3"/>
    </row>
    <row r="14" spans="1:7" ht="45.95" customHeight="1" x14ac:dyDescent="0.25">
      <c r="A14" s="17" t="s">
        <v>59</v>
      </c>
      <c r="B14" s="3">
        <v>4</v>
      </c>
      <c r="C14" s="3">
        <v>1</v>
      </c>
      <c r="D14" s="3">
        <f>+B14*C14</f>
        <v>4</v>
      </c>
      <c r="E14" s="3">
        <v>31.25</v>
      </c>
      <c r="F14" s="3">
        <f>+D14*E14</f>
        <v>125</v>
      </c>
      <c r="G14" s="3"/>
    </row>
    <row r="15" spans="1:7" x14ac:dyDescent="0.25">
      <c r="A15" s="10" t="s">
        <v>7</v>
      </c>
      <c r="B15" s="1"/>
      <c r="C15" s="1"/>
      <c r="D15" s="11">
        <f>SUM(D2:D14)</f>
        <v>76</v>
      </c>
      <c r="E15" s="11"/>
      <c r="F15" s="11">
        <f>SUM(F2:F14)</f>
        <v>2375</v>
      </c>
      <c r="G15" s="11"/>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E29F-8D79-4F7C-93ED-C56911CA59EB}">
  <dimension ref="A1:G14"/>
  <sheetViews>
    <sheetView zoomScale="90" zoomScaleNormal="90" workbookViewId="0">
      <selection activeCell="D10" sqref="D10:F10"/>
    </sheetView>
  </sheetViews>
  <sheetFormatPr baseColWidth="10" defaultColWidth="10.85546875" defaultRowHeight="15" x14ac:dyDescent="0.25"/>
  <cols>
    <col min="1" max="1" width="106.42578125" customWidth="1"/>
    <col min="2" max="2" width="18.85546875" customWidth="1"/>
    <col min="3" max="3" width="13.42578125" customWidth="1"/>
    <col min="4" max="4" width="11" bestFit="1" customWidth="1"/>
    <col min="5" max="5" width="12.28515625" bestFit="1" customWidth="1"/>
    <col min="7" max="7" width="29" customWidth="1"/>
  </cols>
  <sheetData>
    <row r="1" spans="1:7" ht="30" x14ac:dyDescent="0.25">
      <c r="A1" s="24" t="s">
        <v>53</v>
      </c>
      <c r="B1" s="16" t="s">
        <v>9</v>
      </c>
      <c r="C1" s="4" t="s">
        <v>8</v>
      </c>
      <c r="D1" s="4" t="s">
        <v>0</v>
      </c>
      <c r="E1" s="4" t="s">
        <v>1</v>
      </c>
      <c r="F1" s="4" t="s">
        <v>2</v>
      </c>
      <c r="G1" s="4" t="s">
        <v>72</v>
      </c>
    </row>
    <row r="2" spans="1:7" x14ac:dyDescent="0.25">
      <c r="A2" s="6" t="s">
        <v>35</v>
      </c>
      <c r="B2" s="9"/>
      <c r="C2" s="9"/>
      <c r="D2" s="9"/>
      <c r="E2" s="9"/>
      <c r="F2" s="9"/>
      <c r="G2" s="9"/>
    </row>
    <row r="3" spans="1:7" ht="30" x14ac:dyDescent="0.25">
      <c r="A3" s="14" t="s">
        <v>45</v>
      </c>
      <c r="B3" s="3">
        <v>2</v>
      </c>
      <c r="C3" s="3">
        <v>2</v>
      </c>
      <c r="D3" s="3">
        <f t="shared" ref="D3" si="0">+B3*C3</f>
        <v>4</v>
      </c>
      <c r="E3" s="3">
        <v>31.25</v>
      </c>
      <c r="F3" s="3">
        <f>+D3*E3</f>
        <v>125</v>
      </c>
      <c r="G3" s="3"/>
    </row>
    <row r="4" spans="1:7" ht="60" x14ac:dyDescent="0.25">
      <c r="A4" s="14" t="s">
        <v>73</v>
      </c>
      <c r="B4" s="3">
        <v>1</v>
      </c>
      <c r="C4" s="3">
        <v>1</v>
      </c>
      <c r="D4" s="3">
        <f t="shared" ref="D4:D13" si="1">+B4*C4</f>
        <v>1</v>
      </c>
      <c r="E4" s="3">
        <v>31.25</v>
      </c>
      <c r="F4" s="3">
        <f t="shared" ref="F4:F13" si="2">+D4*E4</f>
        <v>31.25</v>
      </c>
      <c r="G4" s="73" t="s">
        <v>74</v>
      </c>
    </row>
    <row r="5" spans="1:7" x14ac:dyDescent="0.25">
      <c r="A5" s="6" t="s">
        <v>36</v>
      </c>
      <c r="B5" s="7"/>
      <c r="C5" s="7"/>
      <c r="D5" s="7"/>
      <c r="E5" s="7"/>
      <c r="F5" s="7"/>
      <c r="G5" s="7"/>
    </row>
    <row r="6" spans="1:7" ht="60" x14ac:dyDescent="0.25">
      <c r="A6" s="15" t="s">
        <v>40</v>
      </c>
      <c r="B6" s="3">
        <v>1</v>
      </c>
      <c r="C6" s="3">
        <v>8</v>
      </c>
      <c r="D6" s="3">
        <f t="shared" ref="D6" si="3">+B6*C6</f>
        <v>8</v>
      </c>
      <c r="E6" s="3">
        <v>31.25</v>
      </c>
      <c r="F6" s="3">
        <f>+D6*E6</f>
        <v>250</v>
      </c>
      <c r="G6" s="3"/>
    </row>
    <row r="7" spans="1:7" ht="50.25" customHeight="1" x14ac:dyDescent="0.25">
      <c r="A7" s="12" t="s">
        <v>55</v>
      </c>
      <c r="B7" s="3">
        <v>2</v>
      </c>
      <c r="C7" s="3">
        <v>4</v>
      </c>
      <c r="D7" s="3">
        <f t="shared" si="1"/>
        <v>8</v>
      </c>
      <c r="E7" s="3">
        <v>31.25</v>
      </c>
      <c r="F7" s="3">
        <f t="shared" si="2"/>
        <v>250</v>
      </c>
      <c r="G7" s="3"/>
    </row>
    <row r="8" spans="1:7" ht="50.25" customHeight="1" x14ac:dyDescent="0.25">
      <c r="A8" s="12" t="s">
        <v>56</v>
      </c>
      <c r="B8" s="3">
        <v>2</v>
      </c>
      <c r="C8" s="3">
        <v>2</v>
      </c>
      <c r="D8" s="3">
        <f t="shared" ref="D8:D9" si="4">+B8*C8</f>
        <v>4</v>
      </c>
      <c r="E8" s="3">
        <v>31.25</v>
      </c>
      <c r="F8" s="3">
        <f t="shared" ref="F8" si="5">+D8*E8</f>
        <v>125</v>
      </c>
      <c r="G8" s="73" t="s">
        <v>75</v>
      </c>
    </row>
    <row r="9" spans="1:7" ht="105" x14ac:dyDescent="0.25">
      <c r="A9" s="12" t="s">
        <v>37</v>
      </c>
      <c r="B9" s="3">
        <v>7</v>
      </c>
      <c r="C9" s="3">
        <v>8</v>
      </c>
      <c r="D9" s="3">
        <f t="shared" si="4"/>
        <v>56</v>
      </c>
      <c r="E9" s="3">
        <v>31.25</v>
      </c>
      <c r="F9" s="3">
        <f t="shared" ref="F9" si="6">+D9*E9</f>
        <v>1750</v>
      </c>
      <c r="G9" s="74" t="s">
        <v>80</v>
      </c>
    </row>
    <row r="10" spans="1:7" x14ac:dyDescent="0.25">
      <c r="A10" s="6" t="s">
        <v>34</v>
      </c>
      <c r="B10" s="7"/>
      <c r="C10" s="7"/>
      <c r="D10" s="7"/>
      <c r="E10" s="7"/>
      <c r="F10" s="7"/>
      <c r="G10" s="7"/>
    </row>
    <row r="11" spans="1:7" x14ac:dyDescent="0.25">
      <c r="A11" s="13" t="s">
        <v>81</v>
      </c>
      <c r="B11" s="3">
        <v>12</v>
      </c>
      <c r="C11" s="3">
        <v>1</v>
      </c>
      <c r="D11" s="3">
        <f t="shared" ref="D11" si="7">+B11*C11</f>
        <v>12</v>
      </c>
      <c r="E11" s="3">
        <v>31.25</v>
      </c>
      <c r="F11" s="3">
        <f t="shared" ref="F11" si="8">+D11*E11</f>
        <v>375</v>
      </c>
      <c r="G11" s="74"/>
    </row>
    <row r="12" spans="1:7" ht="45" x14ac:dyDescent="0.25">
      <c r="A12" s="13" t="s">
        <v>47</v>
      </c>
      <c r="B12" s="3">
        <v>2</v>
      </c>
      <c r="C12" s="3">
        <v>1</v>
      </c>
      <c r="D12" s="3">
        <f t="shared" si="1"/>
        <v>2</v>
      </c>
      <c r="E12" s="3">
        <v>31.25</v>
      </c>
      <c r="F12" s="3">
        <f t="shared" si="2"/>
        <v>62.5</v>
      </c>
      <c r="G12" s="3"/>
    </row>
    <row r="13" spans="1:7" x14ac:dyDescent="0.25">
      <c r="A13" s="8" t="s">
        <v>38</v>
      </c>
      <c r="B13" s="3">
        <v>2</v>
      </c>
      <c r="C13" s="3">
        <v>1</v>
      </c>
      <c r="D13" s="3">
        <f t="shared" si="1"/>
        <v>2</v>
      </c>
      <c r="E13" s="3">
        <v>31.25</v>
      </c>
      <c r="F13" s="3">
        <f t="shared" si="2"/>
        <v>62.5</v>
      </c>
      <c r="G13" s="3"/>
    </row>
    <row r="14" spans="1:7" x14ac:dyDescent="0.25">
      <c r="A14" s="10" t="s">
        <v>7</v>
      </c>
      <c r="B14" s="1"/>
      <c r="C14" s="1"/>
      <c r="D14" s="11">
        <f>SUM(D2:D13)</f>
        <v>97</v>
      </c>
      <c r="E14" s="11"/>
      <c r="F14" s="11">
        <f>SUM(F2:F13)</f>
        <v>3031.25</v>
      </c>
      <c r="G14" s="11"/>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44BE-6C2A-4BB9-BDC6-95793289567D}">
  <dimension ref="A1:G15"/>
  <sheetViews>
    <sheetView topLeftCell="A8" zoomScale="90" zoomScaleNormal="90" workbookViewId="0">
      <selection activeCell="E17" sqref="E17"/>
    </sheetView>
  </sheetViews>
  <sheetFormatPr baseColWidth="10" defaultColWidth="10.85546875" defaultRowHeight="15" x14ac:dyDescent="0.25"/>
  <cols>
    <col min="1" max="1" width="105.85546875" customWidth="1"/>
    <col min="2" max="2" width="18.28515625" bestFit="1" customWidth="1"/>
    <col min="5" max="5" width="12.28515625" bestFit="1" customWidth="1"/>
    <col min="7" max="7" width="32" customWidth="1"/>
  </cols>
  <sheetData>
    <row r="1" spans="1:7" ht="30" x14ac:dyDescent="0.25">
      <c r="A1" s="24" t="s">
        <v>60</v>
      </c>
      <c r="B1" s="16" t="s">
        <v>9</v>
      </c>
      <c r="C1" s="4" t="s">
        <v>8</v>
      </c>
      <c r="D1" s="4" t="s">
        <v>0</v>
      </c>
      <c r="E1" s="4" t="s">
        <v>1</v>
      </c>
      <c r="F1" s="4" t="s">
        <v>2</v>
      </c>
      <c r="G1" s="4" t="s">
        <v>72</v>
      </c>
    </row>
    <row r="2" spans="1:7" x14ac:dyDescent="0.25">
      <c r="A2" s="6" t="s">
        <v>3</v>
      </c>
      <c r="B2" s="9"/>
      <c r="C2" s="9"/>
      <c r="D2" s="9"/>
      <c r="E2" s="9"/>
      <c r="F2" s="9"/>
      <c r="G2" s="9"/>
    </row>
    <row r="3" spans="1:7" ht="30" x14ac:dyDescent="0.25">
      <c r="A3" s="50" t="s">
        <v>85</v>
      </c>
      <c r="B3" s="3">
        <v>2</v>
      </c>
      <c r="C3" s="3">
        <v>1</v>
      </c>
      <c r="D3" s="3">
        <f t="shared" ref="D3:D5" si="0">+B3*C3</f>
        <v>2</v>
      </c>
      <c r="E3" s="3">
        <v>31.25</v>
      </c>
      <c r="F3" s="3">
        <f t="shared" ref="F3" si="1">+D3*E3</f>
        <v>62.5</v>
      </c>
      <c r="G3" s="3"/>
    </row>
    <row r="4" spans="1:7" ht="30" x14ac:dyDescent="0.25">
      <c r="A4" s="14" t="s">
        <v>45</v>
      </c>
      <c r="B4" s="3">
        <v>2</v>
      </c>
      <c r="C4" s="3">
        <v>2</v>
      </c>
      <c r="D4" s="3">
        <f t="shared" si="0"/>
        <v>4</v>
      </c>
      <c r="E4" s="3">
        <v>31.25</v>
      </c>
      <c r="F4" s="3">
        <f>+D4*E4</f>
        <v>125</v>
      </c>
      <c r="G4" s="3"/>
    </row>
    <row r="5" spans="1:7" ht="60" x14ac:dyDescent="0.25">
      <c r="A5" s="14" t="s">
        <v>73</v>
      </c>
      <c r="B5" s="3">
        <v>1</v>
      </c>
      <c r="C5" s="3">
        <v>1</v>
      </c>
      <c r="D5" s="3">
        <f t="shared" si="0"/>
        <v>1</v>
      </c>
      <c r="E5" s="3">
        <v>31.25</v>
      </c>
      <c r="F5" s="3">
        <f t="shared" ref="F5" si="2">+D5*E5</f>
        <v>31.25</v>
      </c>
      <c r="G5" s="74" t="s">
        <v>74</v>
      </c>
    </row>
    <row r="6" spans="1:7" x14ac:dyDescent="0.25">
      <c r="A6" s="6" t="s">
        <v>4</v>
      </c>
      <c r="B6" s="7"/>
      <c r="C6" s="7"/>
      <c r="D6" s="7"/>
      <c r="E6" s="7"/>
      <c r="F6" s="7"/>
      <c r="G6" s="7"/>
    </row>
    <row r="7" spans="1:7" ht="30" x14ac:dyDescent="0.25">
      <c r="A7" s="50" t="s">
        <v>86</v>
      </c>
      <c r="B7" s="3">
        <v>1</v>
      </c>
      <c r="C7" s="3">
        <v>8</v>
      </c>
      <c r="D7" s="3">
        <f t="shared" ref="D7" si="3">+B7*C7</f>
        <v>8</v>
      </c>
      <c r="E7" s="3">
        <v>31.25</v>
      </c>
      <c r="F7" s="3">
        <f>+D7*E7</f>
        <v>250</v>
      </c>
      <c r="G7" s="3"/>
    </row>
    <row r="8" spans="1:7" ht="60" x14ac:dyDescent="0.25">
      <c r="A8" s="12" t="s">
        <v>43</v>
      </c>
      <c r="B8" s="3">
        <v>2</v>
      </c>
      <c r="C8" s="3">
        <v>4</v>
      </c>
      <c r="D8" s="3">
        <f t="shared" ref="D8:D10" si="4">+B8*C8</f>
        <v>8</v>
      </c>
      <c r="E8" s="3">
        <v>31.25</v>
      </c>
      <c r="F8" s="3">
        <f>+D8*E8</f>
        <v>250</v>
      </c>
      <c r="G8" s="3"/>
    </row>
    <row r="9" spans="1:7" ht="24" customHeight="1" x14ac:dyDescent="0.25">
      <c r="A9" s="12" t="s">
        <v>44</v>
      </c>
      <c r="B9" s="3">
        <v>2</v>
      </c>
      <c r="C9" s="3">
        <v>2</v>
      </c>
      <c r="D9" s="3">
        <f t="shared" si="4"/>
        <v>4</v>
      </c>
      <c r="E9" s="3">
        <v>31.25</v>
      </c>
      <c r="F9" s="3">
        <f t="shared" ref="F9:F10" si="5">+D9*E9</f>
        <v>125</v>
      </c>
      <c r="G9" s="3"/>
    </row>
    <row r="10" spans="1:7" ht="30" x14ac:dyDescent="0.25">
      <c r="A10" s="12" t="s">
        <v>87</v>
      </c>
      <c r="B10" s="3">
        <v>1</v>
      </c>
      <c r="C10" s="3">
        <v>8</v>
      </c>
      <c r="D10" s="3">
        <f t="shared" si="4"/>
        <v>8</v>
      </c>
      <c r="E10" s="3">
        <v>31.25</v>
      </c>
      <c r="F10" s="3">
        <f t="shared" si="5"/>
        <v>250</v>
      </c>
      <c r="G10" s="3"/>
    </row>
    <row r="11" spans="1:7" ht="30" x14ac:dyDescent="0.25">
      <c r="A11" s="12" t="s">
        <v>62</v>
      </c>
      <c r="B11" s="3">
        <v>1</v>
      </c>
      <c r="C11" s="3">
        <v>8</v>
      </c>
      <c r="D11" s="3">
        <f t="shared" ref="D11" si="6">+B11*C11</f>
        <v>8</v>
      </c>
      <c r="E11" s="3">
        <v>31.25</v>
      </c>
      <c r="F11" s="3">
        <f t="shared" ref="F11" si="7">+D11*E11</f>
        <v>250</v>
      </c>
      <c r="G11" s="3"/>
    </row>
    <row r="12" spans="1:7" x14ac:dyDescent="0.25">
      <c r="A12" s="6" t="s">
        <v>6</v>
      </c>
      <c r="B12" s="7"/>
      <c r="C12" s="7"/>
      <c r="D12" s="7"/>
      <c r="E12" s="7"/>
      <c r="F12" s="7"/>
      <c r="G12" s="7"/>
    </row>
    <row r="13" spans="1:7" ht="45" x14ac:dyDescent="0.25">
      <c r="A13" s="13" t="s">
        <v>46</v>
      </c>
      <c r="B13" s="3">
        <v>2</v>
      </c>
      <c r="C13" s="3">
        <v>1</v>
      </c>
      <c r="D13" s="3">
        <f t="shared" ref="D13:D14" si="8">+B13*C13</f>
        <v>2</v>
      </c>
      <c r="E13" s="3">
        <v>31.25</v>
      </c>
      <c r="F13" s="3">
        <f t="shared" ref="F13:F14" si="9">+D13*E13</f>
        <v>62.5</v>
      </c>
      <c r="G13" s="3"/>
    </row>
    <row r="14" spans="1:7" ht="45" x14ac:dyDescent="0.25">
      <c r="A14" s="18" t="s">
        <v>42</v>
      </c>
      <c r="B14" s="3">
        <v>4</v>
      </c>
      <c r="C14" s="3">
        <v>1</v>
      </c>
      <c r="D14" s="3">
        <f t="shared" si="8"/>
        <v>4</v>
      </c>
      <c r="E14" s="3">
        <v>31.25</v>
      </c>
      <c r="F14" s="3">
        <f t="shared" si="9"/>
        <v>125</v>
      </c>
      <c r="G14" s="3"/>
    </row>
    <row r="15" spans="1:7" x14ac:dyDescent="0.25">
      <c r="A15" s="10" t="s">
        <v>7</v>
      </c>
      <c r="B15" s="1"/>
      <c r="C15" s="1"/>
      <c r="D15" s="11">
        <f>SUM(D3:D14)</f>
        <v>49</v>
      </c>
      <c r="E15" s="11"/>
      <c r="F15" s="11">
        <f>SUM(F3:F14)</f>
        <v>1531.25</v>
      </c>
      <c r="G15"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Budget</vt:lpstr>
      <vt:lpstr>Description</vt:lpstr>
      <vt:lpstr>Course Coordinator</vt:lpstr>
      <vt:lpstr>Instructor</vt:lpstr>
      <vt:lpstr>Technical Support</vt:lpstr>
    </vt:vector>
  </TitlesOfParts>
  <Company>U.S. Department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ChickAL</dc:creator>
  <cp:lastModifiedBy>JO RIVAS</cp:lastModifiedBy>
  <dcterms:created xsi:type="dcterms:W3CDTF">2020-10-28T14:36:48Z</dcterms:created>
  <dcterms:modified xsi:type="dcterms:W3CDTF">2023-04-03T15:01:29Z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ChickAL@state.gov</vt:lpwstr>
  </property>
  <property fmtid="{D5CDD505-2E9C-101B-9397-08002B2CF9AE}" pid="5" name="MSIP_Label_1665d9ee-429a-4d5f-97cc-cfb56e044a6e_SetDate">
    <vt:lpwstr>2020-10-28T15:47:00.9675202Z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249a20a2-24ef-483a-9745-dcd75d288c61</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ies>
</file>